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75" tabRatio="212" activeTab="0"/>
  </bookViews>
  <sheets>
    <sheet name="tablo2a" sheetId="1" r:id="rId1"/>
  </sheets>
  <definedNames>
    <definedName name="net">'tablo2a'!$A$2:$AC$48</definedName>
    <definedName name="_xlnm.Print_Area" localSheetId="0">'tablo2a'!$A$2:$AC$55</definedName>
    <definedName name="yuzde">'tablo2a'!#REF!</definedName>
  </definedNames>
  <calcPr fullCalcOnLoad="1"/>
</workbook>
</file>

<file path=xl/sharedStrings.xml><?xml version="1.0" encoding="utf-8"?>
<sst xmlns="http://schemas.openxmlformats.org/spreadsheetml/2006/main" count="62" uniqueCount="61">
  <si>
    <t>(Milyar TL)</t>
  </si>
  <si>
    <t>(Billion TL)</t>
  </si>
  <si>
    <t xml:space="preserve"> 1989 </t>
  </si>
  <si>
    <t>Mal ve Hizmet Satış Hasılatı</t>
  </si>
  <si>
    <t xml:space="preserve">Sales of Goods and Services </t>
  </si>
  <si>
    <t>Diğer Hasılat</t>
  </si>
  <si>
    <t xml:space="preserve">Other Sales Revenues </t>
  </si>
  <si>
    <t>Faaliyet Dışı Hasılat ve Karlar</t>
  </si>
  <si>
    <t xml:space="preserve">Non-operating Revenues  </t>
  </si>
  <si>
    <t xml:space="preserve">  Toplam Hasılat</t>
  </si>
  <si>
    <t xml:space="preserve">  Total Revenues  </t>
  </si>
  <si>
    <t>Mal ve Hizmet Satış Maliyeti</t>
  </si>
  <si>
    <t xml:space="preserve">Costs of Goods and Services Sold </t>
  </si>
  <si>
    <t>Cari Yìl Amortismanı</t>
  </si>
  <si>
    <t xml:space="preserve">Depreciation </t>
  </si>
  <si>
    <t>Faiz ve Komisyon Giderleri</t>
  </si>
  <si>
    <t xml:space="preserve">Interest Payments </t>
  </si>
  <si>
    <t>Karşılıklar</t>
  </si>
  <si>
    <t xml:space="preserve">Provisions </t>
  </si>
  <si>
    <t>Kur Farkları</t>
  </si>
  <si>
    <t>Provision for Exch. Rate Diff.</t>
  </si>
  <si>
    <t>Diğer Giderler</t>
  </si>
  <si>
    <t xml:space="preserve">Other Expenses </t>
  </si>
  <si>
    <t xml:space="preserve">  Toplam Giderler</t>
  </si>
  <si>
    <t xml:space="preserve">  Total Expenditures</t>
  </si>
  <si>
    <t xml:space="preserve">    - Ücret ve Maaş Ödemeleri</t>
  </si>
  <si>
    <t xml:space="preserve">      (Toplam Gider İçinde)</t>
  </si>
  <si>
    <t xml:space="preserve">    İşletme Faaliyet Kar / Zararı</t>
  </si>
  <si>
    <t xml:space="preserve">     Operating Profit / Loss</t>
  </si>
  <si>
    <t>Vergi Yükümlülüğü</t>
  </si>
  <si>
    <t xml:space="preserve">Direct Tax  Obligations </t>
  </si>
  <si>
    <t xml:space="preserve">         Vergi Sonrası Kar / Zarar</t>
  </si>
  <si>
    <t xml:space="preserve"> </t>
  </si>
  <si>
    <t>Sübvansiyon</t>
  </si>
  <si>
    <t xml:space="preserve">       - Temettü</t>
  </si>
  <si>
    <t xml:space="preserve">       - Yedekler</t>
  </si>
  <si>
    <t>Tahakkuk Eden Görev Zararı</t>
  </si>
  <si>
    <t>Duty Losses on Goods Sold</t>
  </si>
  <si>
    <t>(Accrued)</t>
  </si>
  <si>
    <t>Görev Zararı Sonrası Kar / Zarar</t>
  </si>
  <si>
    <t>Operating Surp./ Deficit, Adjusted</t>
  </si>
  <si>
    <t>for Accrued Duty Losses</t>
  </si>
  <si>
    <t>Kaynak: HM</t>
  </si>
  <si>
    <t>Source: UT</t>
  </si>
  <si>
    <t>Subsidiaries</t>
  </si>
  <si>
    <t xml:space="preserve">   - Of Which: Wages and Salaries</t>
  </si>
  <si>
    <t xml:space="preserve">     - Retained Earnings</t>
  </si>
  <si>
    <t xml:space="preserve">     - Declared Dividends </t>
  </si>
  <si>
    <t xml:space="preserve">     Operating Profit / Loss After Tax</t>
  </si>
  <si>
    <t>Profit / Loss After Tax (Net)</t>
  </si>
  <si>
    <t xml:space="preserve">    Vergi Sonrası Kar / Zarar (Net)</t>
  </si>
  <si>
    <t>Onur AKIN tarafından yapılmıştır.</t>
  </si>
  <si>
    <t>E-posta: onur.akin@hazine.gov.tr</t>
  </si>
  <si>
    <t>(**) Program</t>
  </si>
  <si>
    <t>TABLO 2. A: İŞLETMECİ KİT'LERİN KAR/ZARAR DURUMU (CARİ FİYATLARLA) (*)</t>
  </si>
  <si>
    <t>TABLE 2. A: PROFIT AND LOSS OF SOEs (AT CURRENT PRICES) (*)</t>
  </si>
  <si>
    <t>2006  (**)</t>
  </si>
  <si>
    <t>2007  (**)</t>
  </si>
  <si>
    <t>(*) Türk Telekomünikasyon A.Ş ve Özelleştirme kapsam ve programındakiler dahil. (Türk Telekomünikasyon Şirketi 2005 yılında özelleştirildiği için 2005 ve sonrasındaki hesaplara dahil edilmemiştir.)</t>
  </si>
  <si>
    <t>(*) Including Turk Telekom and the companies in the PA portfolio. (But the figures after year 2005 do not include Turk Telekom due to the privatization)</t>
  </si>
  <si>
    <t>Son güncelleme 31.01.2007/ Last Updated on January 31,2007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</si>
</sst>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TL&quot;_);\(#,##0&quot;TL&quot;\)"/>
    <numFmt numFmtId="173" formatCode="#,##0&quot;TL&quot;_);[Red]\(#,##0&quot;TL&quot;\)"/>
    <numFmt numFmtId="174" formatCode="#,##0.00&quot;TL&quot;_);\(#,##0.00&quot;TL&quot;\)"/>
    <numFmt numFmtId="175" formatCode="#,##0.00&quot;TL&quot;_);[Red]\(#,##0.00&quot;TL&quot;\)"/>
    <numFmt numFmtId="176" formatCode="_ * #,##0_)&quot;TL&quot;_ ;_ * \(#,##0\)&quot;TL&quot;_ ;_ * &quot;-&quot;_)&quot;TL&quot;_ ;_ @_ "/>
    <numFmt numFmtId="177" formatCode="_ * #,##0_)_T_L_ ;_ * \(#,##0\)_T_L_ ;_ * &quot;-&quot;_)_T_L_ ;_ @_ "/>
    <numFmt numFmtId="178" formatCode="_ * #,##0.00_)&quot;TL&quot;_ ;_ * \(#,##0.00\)&quot;TL&quot;_ ;_ * &quot;-&quot;??_)&quot;TL&quot;_ ;_ @_ "/>
    <numFmt numFmtId="179" formatCode="_ * #,##0.00_)_T_L_ ;_ * \(#,##0.00\)_T_L_ ;_ * &quot;-&quot;??_)_T_L_ ;_ @_ "/>
    <numFmt numFmtId="180" formatCode="#,##0&quot; TL&quot;;\-#,##0&quot; TL&quot;"/>
    <numFmt numFmtId="181" formatCode="#,##0&quot; TL&quot;;[Red]\-#,##0&quot; TL&quot;"/>
    <numFmt numFmtId="182" formatCode="#,##0.00&quot; TL&quot;;\-#,##0.00&quot; TL&quot;"/>
    <numFmt numFmtId="183" formatCode="#,##0.00&quot; TL&quot;;[Red]\-#,##0.00&quot; TL&quot;"/>
    <numFmt numFmtId="184" formatCode="0.000"/>
    <numFmt numFmtId="185" formatCode="#,##0.000"/>
    <numFmt numFmtId="186" formatCode="0.0%"/>
    <numFmt numFmtId="187" formatCode="#,##0.0"/>
    <numFmt numFmtId="188" formatCode="0.0"/>
    <numFmt numFmtId="189" formatCode="\%0.00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Arial Tur"/>
      <family val="2"/>
    </font>
    <font>
      <sz val="10"/>
      <name val="Arial Tur"/>
      <family val="2"/>
    </font>
    <font>
      <b/>
      <sz val="12"/>
      <name val="Arial Tur"/>
      <family val="2"/>
    </font>
    <font>
      <sz val="12"/>
      <name val="Arial Tur"/>
      <family val="2"/>
    </font>
    <font>
      <u val="single"/>
      <sz val="8.5"/>
      <color indexed="12"/>
      <name val="Geneva"/>
      <family val="0"/>
    </font>
    <font>
      <u val="single"/>
      <sz val="8.5"/>
      <color indexed="36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1" fontId="0" fillId="0" borderId="0" xfId="0" applyAlignment="1">
      <alignment/>
    </xf>
    <xf numFmtId="1" fontId="5" fillId="0" borderId="0" xfId="0" applyFont="1" applyAlignment="1">
      <alignment/>
    </xf>
    <xf numFmtId="1" fontId="4" fillId="0" borderId="0" xfId="0" applyFont="1" applyAlignment="1">
      <alignment horizontal="center"/>
    </xf>
    <xf numFmtId="1" fontId="4" fillId="0" borderId="0" xfId="0" applyFont="1" applyAlignment="1">
      <alignment horizontal="right"/>
    </xf>
    <xf numFmtId="1" fontId="4" fillId="0" borderId="0" xfId="0" applyFont="1" applyAlignment="1">
      <alignment/>
    </xf>
    <xf numFmtId="1" fontId="5" fillId="0" borderId="0" xfId="0" applyFont="1" applyAlignment="1">
      <alignment horizontal="right"/>
    </xf>
    <xf numFmtId="3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Alignment="1">
      <alignment horizontal="right"/>
    </xf>
    <xf numFmtId="1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" fontId="4" fillId="0" borderId="0" xfId="0" applyFont="1" applyBorder="1" applyAlignment="1">
      <alignment/>
    </xf>
    <xf numFmtId="1" fontId="5" fillId="0" borderId="0" xfId="0" applyFont="1" applyBorder="1" applyAlignment="1">
      <alignment/>
    </xf>
    <xf numFmtId="1" fontId="4" fillId="0" borderId="0" xfId="0" applyNumberFormat="1" applyFont="1" applyAlignment="1" applyProtection="1">
      <alignment horizontal="center"/>
      <protection/>
    </xf>
    <xf numFmtId="1" fontId="6" fillId="0" borderId="0" xfId="0" applyFont="1" applyAlignment="1">
      <alignment horizontal="left"/>
    </xf>
    <xf numFmtId="1" fontId="7" fillId="0" borderId="0" xfId="0" applyFont="1" applyAlignment="1">
      <alignment/>
    </xf>
    <xf numFmtId="1" fontId="6" fillId="0" borderId="0" xfId="0" applyFont="1" applyAlignment="1">
      <alignment horizontal="center"/>
    </xf>
    <xf numFmtId="1" fontId="6" fillId="0" borderId="0" xfId="0" applyFont="1" applyAlignment="1">
      <alignment horizontal="right"/>
    </xf>
    <xf numFmtId="1" fontId="6" fillId="0" borderId="0" xfId="0" applyFont="1" applyAlignment="1">
      <alignment/>
    </xf>
    <xf numFmtId="1" fontId="6" fillId="0" borderId="1" xfId="0" applyFont="1" applyBorder="1" applyAlignment="1">
      <alignment/>
    </xf>
    <xf numFmtId="1" fontId="7" fillId="0" borderId="1" xfId="0" applyFont="1" applyBorder="1" applyAlignment="1">
      <alignment/>
    </xf>
    <xf numFmtId="1" fontId="6" fillId="0" borderId="1" xfId="0" applyFont="1" applyBorder="1" applyAlignment="1">
      <alignment horizontal="center"/>
    </xf>
    <xf numFmtId="1" fontId="6" fillId="0" borderId="1" xfId="0" applyFont="1" applyBorder="1" applyAlignment="1">
      <alignment horizontal="right"/>
    </xf>
    <xf numFmtId="1" fontId="6" fillId="0" borderId="2" xfId="0" applyNumberFormat="1" applyFont="1" applyBorder="1" applyAlignment="1" applyProtection="1">
      <alignment horizontal="center"/>
      <protection/>
    </xf>
    <xf numFmtId="1" fontId="6" fillId="0" borderId="2" xfId="0" applyNumberFormat="1" applyFont="1" applyBorder="1" applyAlignment="1" applyProtection="1">
      <alignment horizontal="right"/>
      <protection/>
    </xf>
    <xf numFmtId="1" fontId="6" fillId="0" borderId="0" xfId="0" applyFont="1" applyBorder="1" applyAlignment="1">
      <alignment horizontal="right"/>
    </xf>
    <xf numFmtId="1" fontId="6" fillId="0" borderId="0" xfId="0" applyNumberFormat="1" applyFont="1" applyBorder="1" applyAlignment="1" applyProtection="1">
      <alignment horizontal="right"/>
      <protection/>
    </xf>
    <xf numFmtId="1" fontId="7" fillId="0" borderId="0" xfId="0" applyNumberFormat="1" applyFont="1" applyAlignment="1" applyProtection="1">
      <alignment horizontal="left"/>
      <protection/>
    </xf>
    <xf numFmtId="3" fontId="7" fillId="0" borderId="0" xfId="0" applyNumberFormat="1" applyFont="1" applyAlignment="1" applyProtection="1">
      <alignment horizontal="right"/>
      <protection/>
    </xf>
    <xf numFmtId="3" fontId="7" fillId="0" borderId="0" xfId="0" applyNumberFormat="1" applyFont="1" applyBorder="1" applyAlignment="1" applyProtection="1">
      <alignment/>
      <protection/>
    </xf>
    <xf numFmtId="1" fontId="7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Alignment="1" applyProtection="1">
      <alignment horizontal="left"/>
      <protection/>
    </xf>
    <xf numFmtId="3" fontId="6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 applyProtection="1">
      <alignment/>
      <protection/>
    </xf>
    <xf numFmtId="3" fontId="7" fillId="0" borderId="0" xfId="0" applyNumberFormat="1" applyFont="1" applyAlignment="1">
      <alignment/>
    </xf>
    <xf numFmtId="1" fontId="7" fillId="0" borderId="0" xfId="0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3" fontId="7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 applyProtection="1">
      <alignment horizontal="left"/>
      <protection/>
    </xf>
    <xf numFmtId="3" fontId="6" fillId="0" borderId="0" xfId="0" applyNumberFormat="1" applyFont="1" applyAlignment="1">
      <alignment/>
    </xf>
    <xf numFmtId="1" fontId="6" fillId="0" borderId="0" xfId="0" applyNumberFormat="1" applyFont="1" applyBorder="1" applyAlignment="1" applyProtection="1">
      <alignment horizontal="center"/>
      <protection/>
    </xf>
    <xf numFmtId="1" fontId="4" fillId="0" borderId="2" xfId="0" applyFont="1" applyBorder="1" applyAlignment="1">
      <alignment horizontal="right"/>
    </xf>
    <xf numFmtId="1" fontId="7" fillId="0" borderId="0" xfId="0" applyFont="1" applyFill="1" applyAlignment="1">
      <alignment/>
    </xf>
    <xf numFmtId="1" fontId="7" fillId="0" borderId="1" xfId="0" applyFont="1" applyFill="1" applyBorder="1" applyAlignment="1">
      <alignment/>
    </xf>
    <xf numFmtId="1" fontId="6" fillId="0" borderId="0" xfId="0" applyNumberFormat="1" applyFont="1" applyFill="1" applyBorder="1" applyAlignment="1" applyProtection="1">
      <alignment horizontal="right"/>
      <protection/>
    </xf>
    <xf numFmtId="1" fontId="6" fillId="0" borderId="2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/>
    </xf>
    <xf numFmtId="1" fontId="5" fillId="0" borderId="0" xfId="0" applyFont="1" applyFill="1" applyAlignment="1">
      <alignment horizontal="right"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>
      <alignment horizontal="right"/>
    </xf>
    <xf numFmtId="1" fontId="5" fillId="0" borderId="0" xfId="0" applyFont="1" applyFill="1" applyAlignment="1">
      <alignment/>
    </xf>
    <xf numFmtId="1" fontId="7" fillId="0" borderId="0" xfId="0" applyNumberFormat="1" applyFont="1" applyAlignment="1" applyProtection="1">
      <alignment horizontal="left"/>
      <protection/>
    </xf>
    <xf numFmtId="1" fontId="10" fillId="0" borderId="0" xfId="0" applyFont="1" applyAlignment="1">
      <alignment/>
    </xf>
    <xf numFmtId="1" fontId="7" fillId="0" borderId="0" xfId="0" applyNumberFormat="1" applyFont="1" applyBorder="1" applyAlignment="1" applyProtection="1">
      <alignment horizontal="left"/>
      <protection/>
    </xf>
    <xf numFmtId="1" fontId="7" fillId="0" borderId="0" xfId="0" applyFont="1" applyAlignment="1">
      <alignment/>
    </xf>
    <xf numFmtId="3" fontId="6" fillId="0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 vertical="center"/>
      <protection/>
    </xf>
    <xf numFmtId="1" fontId="7" fillId="0" borderId="0" xfId="0" applyFont="1" applyAlignment="1">
      <alignment/>
    </xf>
  </cellXfs>
  <cellStyles count="6">
    <cellStyle name="Normal" xfId="0"/>
    <cellStyle name="Comma" xfId="15"/>
    <cellStyle name="Followed Hyperlink" xfId="16"/>
    <cellStyle name="Hyperlink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0</xdr:rowOff>
    </xdr:from>
    <xdr:to>
      <xdr:col>30</xdr:col>
      <xdr:colOff>0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8096250"/>
          <a:ext cx="31118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2" name="Line 6"/>
        <xdr:cNvSpPr>
          <a:spLocks/>
        </xdr:cNvSpPr>
      </xdr:nvSpPr>
      <xdr:spPr>
        <a:xfrm>
          <a:off x="31946850" y="809625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0</xdr:rowOff>
    </xdr:from>
    <xdr:to>
      <xdr:col>31</xdr:col>
      <xdr:colOff>0</xdr:colOff>
      <xdr:row>7</xdr:row>
      <xdr:rowOff>0</xdr:rowOff>
    </xdr:to>
    <xdr:sp>
      <xdr:nvSpPr>
        <xdr:cNvPr id="3" name="Line 7"/>
        <xdr:cNvSpPr>
          <a:spLocks/>
        </xdr:cNvSpPr>
      </xdr:nvSpPr>
      <xdr:spPr>
        <a:xfrm>
          <a:off x="31946850" y="1343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31</xdr:col>
      <xdr:colOff>0</xdr:colOff>
      <xdr:row>3</xdr:row>
      <xdr:rowOff>0</xdr:rowOff>
    </xdr:to>
    <xdr:sp>
      <xdr:nvSpPr>
        <xdr:cNvPr id="4" name="Line 8"/>
        <xdr:cNvSpPr>
          <a:spLocks/>
        </xdr:cNvSpPr>
      </xdr:nvSpPr>
      <xdr:spPr>
        <a:xfrm>
          <a:off x="31946850" y="5619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5" name="Line 9"/>
        <xdr:cNvSpPr>
          <a:spLocks/>
        </xdr:cNvSpPr>
      </xdr:nvSpPr>
      <xdr:spPr>
        <a:xfrm>
          <a:off x="31946850" y="809625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31</xdr:col>
      <xdr:colOff>0</xdr:colOff>
      <xdr:row>50</xdr:row>
      <xdr:rowOff>0</xdr:rowOff>
    </xdr:from>
    <xdr:to>
      <xdr:col>31</xdr:col>
      <xdr:colOff>0</xdr:colOff>
      <xdr:row>50</xdr:row>
      <xdr:rowOff>0</xdr:rowOff>
    </xdr:to>
    <xdr:sp>
      <xdr:nvSpPr>
        <xdr:cNvPr id="6" name="Line 12"/>
        <xdr:cNvSpPr>
          <a:spLocks/>
        </xdr:cNvSpPr>
      </xdr:nvSpPr>
      <xdr:spPr>
        <a:xfrm>
          <a:off x="31946850" y="958215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31</xdr:col>
      <xdr:colOff>0</xdr:colOff>
      <xdr:row>50</xdr:row>
      <xdr:rowOff>0</xdr:rowOff>
    </xdr:from>
    <xdr:to>
      <xdr:col>31</xdr:col>
      <xdr:colOff>0</xdr:colOff>
      <xdr:row>50</xdr:row>
      <xdr:rowOff>0</xdr:rowOff>
    </xdr:to>
    <xdr:sp>
      <xdr:nvSpPr>
        <xdr:cNvPr id="7" name="Line 17"/>
        <xdr:cNvSpPr>
          <a:spLocks/>
        </xdr:cNvSpPr>
      </xdr:nvSpPr>
      <xdr:spPr>
        <a:xfrm>
          <a:off x="31946850" y="9582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31</xdr:col>
      <xdr:colOff>0</xdr:colOff>
      <xdr:row>50</xdr:row>
      <xdr:rowOff>0</xdr:rowOff>
    </xdr:from>
    <xdr:to>
      <xdr:col>31</xdr:col>
      <xdr:colOff>0</xdr:colOff>
      <xdr:row>50</xdr:row>
      <xdr:rowOff>0</xdr:rowOff>
    </xdr:to>
    <xdr:sp>
      <xdr:nvSpPr>
        <xdr:cNvPr id="8" name="Line 18"/>
        <xdr:cNvSpPr>
          <a:spLocks/>
        </xdr:cNvSpPr>
      </xdr:nvSpPr>
      <xdr:spPr>
        <a:xfrm>
          <a:off x="31946850" y="958215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54"/>
  <sheetViews>
    <sheetView showGridLines="0" tabSelected="1" view="pageBreakPreview" zoomScale="50" zoomScaleNormal="85" zoomScaleSheetLayoutView="5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B39" sqref="AB39"/>
    </sheetView>
  </sheetViews>
  <sheetFormatPr defaultColWidth="9.00390625" defaultRowHeight="12.75"/>
  <cols>
    <col min="1" max="1" width="36.75390625" style="9" customWidth="1"/>
    <col min="2" max="2" width="11.00390625" style="5" hidden="1" customWidth="1"/>
    <col min="3" max="11" width="12.75390625" style="5" customWidth="1"/>
    <col min="12" max="13" width="14.125" style="5" customWidth="1"/>
    <col min="14" max="14" width="14.375" style="5" customWidth="1"/>
    <col min="15" max="15" width="13.875" style="5" customWidth="1"/>
    <col min="16" max="16" width="12.75390625" style="5" hidden="1" customWidth="1"/>
    <col min="17" max="17" width="0.12890625" style="5" customWidth="1"/>
    <col min="18" max="18" width="13.75390625" style="5" customWidth="1"/>
    <col min="19" max="19" width="14.75390625" style="5" bestFit="1" customWidth="1"/>
    <col min="20" max="20" width="14.75390625" style="5" customWidth="1"/>
    <col min="21" max="23" width="14.875" style="5" customWidth="1"/>
    <col min="24" max="24" width="14.875" style="60" customWidth="1"/>
    <col min="25" max="27" width="14.875" style="5" customWidth="1"/>
    <col min="28" max="28" width="3.75390625" style="5" customWidth="1"/>
    <col min="29" max="29" width="37.25390625" style="1" bestFit="1" customWidth="1"/>
    <col min="30" max="30" width="12.00390625" style="1" customWidth="1"/>
    <col min="31" max="31" width="10.75390625" style="1" customWidth="1"/>
    <col min="32" max="32" width="21.375" style="1" customWidth="1"/>
    <col min="33" max="16384" width="10.75390625" style="1" customWidth="1"/>
  </cols>
  <sheetData>
    <row r="2" spans="1:29" ht="15.75">
      <c r="A2" s="15" t="s">
        <v>54</v>
      </c>
      <c r="B2" s="15"/>
      <c r="C2" s="15"/>
      <c r="D2" s="15"/>
      <c r="E2" s="15"/>
      <c r="F2" s="15"/>
      <c r="G2" s="15"/>
      <c r="H2" s="15"/>
      <c r="I2" s="15"/>
      <c r="J2" s="1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53"/>
      <c r="Y2" s="16"/>
      <c r="Z2" s="16"/>
      <c r="AA2" s="16"/>
      <c r="AB2" s="17"/>
      <c r="AC2" s="18" t="s">
        <v>0</v>
      </c>
    </row>
    <row r="3" spans="1:29" ht="15.75">
      <c r="A3" s="19" t="s">
        <v>55</v>
      </c>
      <c r="B3" s="19"/>
      <c r="C3" s="19"/>
      <c r="D3" s="19"/>
      <c r="E3" s="19"/>
      <c r="F3" s="19"/>
      <c r="G3" s="19"/>
      <c r="H3" s="19"/>
      <c r="I3" s="19"/>
      <c r="J3" s="19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53"/>
      <c r="Y3" s="16"/>
      <c r="Z3" s="16"/>
      <c r="AA3" s="16"/>
      <c r="AB3" s="17"/>
      <c r="AC3" s="18" t="s">
        <v>1</v>
      </c>
    </row>
    <row r="4" spans="1:29" ht="16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54"/>
      <c r="Y4" s="21"/>
      <c r="Z4" s="21"/>
      <c r="AA4" s="21"/>
      <c r="AB4" s="22"/>
      <c r="AC4" s="23"/>
    </row>
    <row r="5" spans="1:29" ht="15.75">
      <c r="A5" s="19"/>
      <c r="B5" s="19"/>
      <c r="C5" s="19"/>
      <c r="D5" s="19"/>
      <c r="E5" s="19"/>
      <c r="F5" s="19"/>
      <c r="G5" s="19"/>
      <c r="H5" s="19"/>
      <c r="I5" s="19"/>
      <c r="J5" s="19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3"/>
      <c r="Y5" s="16"/>
      <c r="Z5" s="16"/>
      <c r="AA5" s="16"/>
      <c r="AB5" s="17"/>
      <c r="AC5" s="18"/>
    </row>
    <row r="6" spans="1:31" ht="15.75">
      <c r="A6" s="19"/>
      <c r="B6" s="19"/>
      <c r="C6" s="27">
        <v>1985</v>
      </c>
      <c r="D6" s="27">
        <v>1986</v>
      </c>
      <c r="E6" s="27">
        <v>1987</v>
      </c>
      <c r="F6" s="27">
        <v>1988</v>
      </c>
      <c r="G6" s="27">
        <v>1989</v>
      </c>
      <c r="H6" s="27">
        <v>1990</v>
      </c>
      <c r="I6" s="27">
        <v>1991</v>
      </c>
      <c r="J6" s="27">
        <v>1992</v>
      </c>
      <c r="K6" s="27">
        <v>1993</v>
      </c>
      <c r="L6" s="26">
        <v>1994</v>
      </c>
      <c r="M6" s="27">
        <v>1995</v>
      </c>
      <c r="N6" s="27">
        <v>1996</v>
      </c>
      <c r="O6" s="27">
        <v>1997</v>
      </c>
      <c r="P6" s="27">
        <v>1997</v>
      </c>
      <c r="Q6" s="27">
        <v>1997</v>
      </c>
      <c r="R6" s="27">
        <v>1998</v>
      </c>
      <c r="S6" s="27">
        <v>1999</v>
      </c>
      <c r="T6" s="27">
        <v>2000</v>
      </c>
      <c r="U6" s="27">
        <v>2001</v>
      </c>
      <c r="V6" s="27">
        <v>2002</v>
      </c>
      <c r="W6" s="27">
        <v>2003</v>
      </c>
      <c r="X6" s="55">
        <v>2004</v>
      </c>
      <c r="Y6" s="70">
        <v>2005</v>
      </c>
      <c r="Z6" s="70" t="s">
        <v>56</v>
      </c>
      <c r="AA6" s="70" t="s">
        <v>57</v>
      </c>
      <c r="AB6" s="27"/>
      <c r="AC6" s="51"/>
      <c r="AD6" s="13"/>
      <c r="AE6" s="13"/>
    </row>
    <row r="7" spans="1:39" s="3" customFormat="1" ht="13.5" customHeight="1">
      <c r="A7" s="24"/>
      <c r="B7" s="24" t="s">
        <v>2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25"/>
      <c r="U7" s="25"/>
      <c r="V7" s="25"/>
      <c r="W7" s="25"/>
      <c r="X7" s="56"/>
      <c r="Y7" s="25"/>
      <c r="Z7" s="25"/>
      <c r="AA7" s="25"/>
      <c r="AB7" s="52"/>
      <c r="AC7" s="52"/>
      <c r="AF7" s="5"/>
      <c r="AG7" s="5"/>
      <c r="AH7" s="5"/>
      <c r="AI7" s="5"/>
      <c r="AJ7" s="5"/>
      <c r="AK7" s="5"/>
      <c r="AL7" s="5"/>
      <c r="AM7" s="5"/>
    </row>
    <row r="8" spans="1:39" s="3" customFormat="1" ht="13.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55"/>
      <c r="Y8" s="27"/>
      <c r="Z8" s="27"/>
      <c r="AA8" s="27"/>
      <c r="AB8" s="27"/>
      <c r="AC8" s="26"/>
      <c r="AF8" s="5"/>
      <c r="AG8" s="5"/>
      <c r="AH8" s="5"/>
      <c r="AI8" s="5"/>
      <c r="AJ8" s="5"/>
      <c r="AK8" s="5"/>
      <c r="AL8" s="5"/>
      <c r="AM8" s="5"/>
    </row>
    <row r="9" spans="1:29" ht="15">
      <c r="A9" s="28" t="s">
        <v>3</v>
      </c>
      <c r="B9" s="29">
        <v>50609.244000000006</v>
      </c>
      <c r="C9" s="29">
        <v>9297.488</v>
      </c>
      <c r="D9" s="29">
        <v>12122.284</v>
      </c>
      <c r="E9" s="29">
        <v>16892.841</v>
      </c>
      <c r="F9" s="29">
        <v>27407.652</v>
      </c>
      <c r="G9" s="29">
        <v>50609.244000000006</v>
      </c>
      <c r="H9" s="29">
        <v>81005.094</v>
      </c>
      <c r="I9" s="29">
        <v>133012.662</v>
      </c>
      <c r="J9" s="29">
        <v>232329.533</v>
      </c>
      <c r="K9" s="29">
        <v>386678.8</v>
      </c>
      <c r="L9" s="30">
        <v>866733.93839</v>
      </c>
      <c r="M9" s="30">
        <v>1474000.9</v>
      </c>
      <c r="N9" s="30">
        <v>2810612</v>
      </c>
      <c r="O9" s="30">
        <v>5451514</v>
      </c>
      <c r="P9" s="30">
        <v>9782846</v>
      </c>
      <c r="Q9" s="30">
        <v>15283323</v>
      </c>
      <c r="R9" s="30">
        <v>9160509</v>
      </c>
      <c r="S9" s="30">
        <v>14922671.555200154</v>
      </c>
      <c r="T9" s="30">
        <v>23644499</v>
      </c>
      <c r="U9" s="30">
        <v>42869103.8</v>
      </c>
      <c r="V9" s="30">
        <v>62489589.7912</v>
      </c>
      <c r="W9" s="30">
        <v>73998904</v>
      </c>
      <c r="X9" s="57">
        <v>76893385</v>
      </c>
      <c r="Y9" s="30">
        <v>53352286.610190004</v>
      </c>
      <c r="Z9" s="30">
        <v>60857591.917976856</v>
      </c>
      <c r="AA9" s="30">
        <v>69185086.95632319</v>
      </c>
      <c r="AB9" s="30"/>
      <c r="AC9" s="28" t="s">
        <v>4</v>
      </c>
    </row>
    <row r="10" spans="1:42" ht="15">
      <c r="A10" s="28" t="s">
        <v>5</v>
      </c>
      <c r="B10" s="29">
        <v>798.4680000000001</v>
      </c>
      <c r="C10" s="29">
        <v>21.467</v>
      </c>
      <c r="D10" s="29">
        <v>71.436</v>
      </c>
      <c r="E10" s="29">
        <v>458.165</v>
      </c>
      <c r="F10" s="29">
        <v>546.228</v>
      </c>
      <c r="G10" s="29">
        <v>798.4680000000001</v>
      </c>
      <c r="H10" s="29">
        <v>548.985</v>
      </c>
      <c r="I10" s="29">
        <v>1296.204</v>
      </c>
      <c r="J10" s="29">
        <v>1874.063</v>
      </c>
      <c r="K10" s="29">
        <v>3102.9610000000002</v>
      </c>
      <c r="L10" s="30">
        <v>1427.1439999999998</v>
      </c>
      <c r="M10" s="30">
        <v>4341.163</v>
      </c>
      <c r="N10" s="30">
        <v>4614</v>
      </c>
      <c r="O10" s="30">
        <v>21598</v>
      </c>
      <c r="P10" s="30">
        <v>19983</v>
      </c>
      <c r="Q10" s="30">
        <v>18163</v>
      </c>
      <c r="R10" s="30">
        <v>33396</v>
      </c>
      <c r="S10" s="30">
        <v>58055.75101986401</v>
      </c>
      <c r="T10" s="30">
        <v>344349</v>
      </c>
      <c r="U10" s="30">
        <v>311820.61899999995</v>
      </c>
      <c r="V10" s="30">
        <v>468923</v>
      </c>
      <c r="W10" s="30">
        <v>359394</v>
      </c>
      <c r="X10" s="57">
        <v>466703</v>
      </c>
      <c r="Y10" s="30">
        <v>562768.07627</v>
      </c>
      <c r="Z10" s="30">
        <v>281289</v>
      </c>
      <c r="AA10" s="30">
        <v>329072.10551724135</v>
      </c>
      <c r="AB10" s="30"/>
      <c r="AC10" s="28" t="s">
        <v>6</v>
      </c>
      <c r="AN10" s="6"/>
      <c r="AO10" s="6"/>
      <c r="AP10" s="7"/>
    </row>
    <row r="11" spans="1:42" ht="15">
      <c r="A11" s="28" t="s">
        <v>7</v>
      </c>
      <c r="B11" s="29">
        <v>2806.707</v>
      </c>
      <c r="C11" s="29">
        <v>475.311</v>
      </c>
      <c r="D11" s="29">
        <v>663.482</v>
      </c>
      <c r="E11" s="29">
        <v>988.435</v>
      </c>
      <c r="F11" s="29">
        <v>1296.092</v>
      </c>
      <c r="G11" s="29">
        <v>2806.707</v>
      </c>
      <c r="H11" s="29">
        <v>4091.6220000000003</v>
      </c>
      <c r="I11" s="29">
        <v>6083.504</v>
      </c>
      <c r="J11" s="29">
        <v>12534.098000000002</v>
      </c>
      <c r="K11" s="29">
        <v>20781.722999999998</v>
      </c>
      <c r="L11" s="30">
        <v>55872.254088617</v>
      </c>
      <c r="M11" s="30">
        <v>105195.169</v>
      </c>
      <c r="N11" s="30">
        <v>241063</v>
      </c>
      <c r="O11" s="30">
        <v>425970</v>
      </c>
      <c r="P11" s="30">
        <v>755843</v>
      </c>
      <c r="Q11" s="30">
        <v>831155.5</v>
      </c>
      <c r="R11" s="30">
        <v>879534</v>
      </c>
      <c r="S11" s="30">
        <v>1468528.087953703</v>
      </c>
      <c r="T11" s="30">
        <v>1340348</v>
      </c>
      <c r="U11" s="30">
        <v>4135204.6</v>
      </c>
      <c r="V11" s="30">
        <v>4250124.8</v>
      </c>
      <c r="W11" s="30">
        <v>4693240.2</v>
      </c>
      <c r="X11" s="57">
        <v>6951036</v>
      </c>
      <c r="Y11" s="30">
        <v>4345268.09091</v>
      </c>
      <c r="Z11" s="30">
        <v>3374256.8800464743</v>
      </c>
      <c r="AA11" s="30">
        <v>2206991.216116906</v>
      </c>
      <c r="AB11" s="30"/>
      <c r="AC11" s="28" t="s">
        <v>8</v>
      </c>
      <c r="AN11" s="8"/>
      <c r="AO11" s="8"/>
      <c r="AP11" s="5"/>
    </row>
    <row r="12" spans="1:42" ht="1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58"/>
      <c r="Y12" s="34"/>
      <c r="Z12" s="34"/>
      <c r="AA12" s="34"/>
      <c r="AB12" s="34"/>
      <c r="AC12" s="16"/>
      <c r="AN12" s="6"/>
      <c r="AO12" s="6"/>
      <c r="AP12" s="7"/>
    </row>
    <row r="13" spans="1:42" ht="15.75">
      <c r="A13" s="35" t="s">
        <v>9</v>
      </c>
      <c r="B13" s="36">
        <f aca="true" t="shared" si="0" ref="B13:O13">SUM(B9:B12)</f>
        <v>54214.41900000001</v>
      </c>
      <c r="C13" s="36">
        <v>9794.266</v>
      </c>
      <c r="D13" s="36">
        <v>12857.202</v>
      </c>
      <c r="E13" s="36">
        <v>18339.441000000003</v>
      </c>
      <c r="F13" s="36">
        <v>29249.971999999998</v>
      </c>
      <c r="G13" s="36">
        <v>54214.41900000001</v>
      </c>
      <c r="H13" s="36">
        <f t="shared" si="0"/>
        <v>85645.701</v>
      </c>
      <c r="I13" s="36">
        <f t="shared" si="0"/>
        <v>140392.37</v>
      </c>
      <c r="J13" s="36">
        <f t="shared" si="0"/>
        <v>246737.694</v>
      </c>
      <c r="K13" s="36">
        <f t="shared" si="0"/>
        <v>410563.484</v>
      </c>
      <c r="L13" s="36">
        <f t="shared" si="0"/>
        <v>924033.336478617</v>
      </c>
      <c r="M13" s="37">
        <f t="shared" si="0"/>
        <v>1583537.2319999998</v>
      </c>
      <c r="N13" s="37">
        <f t="shared" si="0"/>
        <v>3056289</v>
      </c>
      <c r="O13" s="37">
        <f t="shared" si="0"/>
        <v>5899082</v>
      </c>
      <c r="P13" s="37">
        <f>SUM(P9:P12)</f>
        <v>10558672</v>
      </c>
      <c r="Q13" s="37">
        <f>SUM(Q9:Q12)</f>
        <v>16132641.5</v>
      </c>
      <c r="R13" s="37">
        <f>SUM(R9:R12)</f>
        <v>10073439</v>
      </c>
      <c r="S13" s="37">
        <f>SUM(S9:S12)</f>
        <v>16449255.39417372</v>
      </c>
      <c r="T13" s="37">
        <f>SUM(T9:T12)</f>
        <v>25329196</v>
      </c>
      <c r="U13" s="37">
        <v>47316129.019</v>
      </c>
      <c r="V13" s="37">
        <v>67208637.5912</v>
      </c>
      <c r="W13" s="37">
        <v>79051538.2</v>
      </c>
      <c r="X13" s="59">
        <f>+X9+X10+X11</f>
        <v>84311124</v>
      </c>
      <c r="Y13" s="37">
        <f>+Y9+Y10+Y11</f>
        <v>58260322.777370006</v>
      </c>
      <c r="Z13" s="37">
        <f>+Z9+Z10+Z11</f>
        <v>64513137.79802333</v>
      </c>
      <c r="AA13" s="37">
        <f>+AA9+AA10+AA11</f>
        <v>71721150.27795734</v>
      </c>
      <c r="AB13" s="38"/>
      <c r="AC13" s="35" t="s">
        <v>10</v>
      </c>
      <c r="AN13" s="8"/>
      <c r="AO13" s="8"/>
      <c r="AP13" s="5"/>
    </row>
    <row r="14" spans="1:42" ht="15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3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58"/>
      <c r="Y14" s="34"/>
      <c r="Z14" s="34"/>
      <c r="AA14" s="34"/>
      <c r="AB14" s="34"/>
      <c r="AC14" s="16"/>
      <c r="AN14" s="8"/>
      <c r="AO14" s="8"/>
      <c r="AP14" s="5"/>
    </row>
    <row r="15" spans="1:42" ht="15">
      <c r="A15" s="28" t="s">
        <v>11</v>
      </c>
      <c r="B15" s="29">
        <v>-32813.634</v>
      </c>
      <c r="C15" s="29">
        <v>-6753.335999999999</v>
      </c>
      <c r="D15" s="29">
        <v>-7822.543</v>
      </c>
      <c r="E15" s="29">
        <v>-11435.265000000001</v>
      </c>
      <c r="F15" s="29">
        <v>-16762.529000000002</v>
      </c>
      <c r="G15" s="29">
        <v>-32813.634</v>
      </c>
      <c r="H15" s="29">
        <v>-53399.382999999994</v>
      </c>
      <c r="I15" s="29">
        <v>-88364.644</v>
      </c>
      <c r="J15" s="29">
        <v>-155774.166</v>
      </c>
      <c r="K15" s="29">
        <v>-255742.763</v>
      </c>
      <c r="L15" s="30">
        <v>-541831.3838310001</v>
      </c>
      <c r="M15" s="30">
        <v>-899260.74404</v>
      </c>
      <c r="N15" s="30">
        <v>-1756946</v>
      </c>
      <c r="O15" s="30">
        <v>-3414553</v>
      </c>
      <c r="P15" s="30">
        <v>-6232631</v>
      </c>
      <c r="Q15" s="30">
        <v>-9659500</v>
      </c>
      <c r="R15" s="30">
        <v>-5689467</v>
      </c>
      <c r="S15" s="30">
        <v>-10322883.172594905</v>
      </c>
      <c r="T15" s="30">
        <v>-16914347</v>
      </c>
      <c r="U15" s="30">
        <v>-29772877.900000002</v>
      </c>
      <c r="V15" s="30">
        <v>-40364791.71660001</v>
      </c>
      <c r="W15" s="30">
        <v>-46374752</v>
      </c>
      <c r="X15" s="57">
        <v>-49438726.5</v>
      </c>
      <c r="Y15" s="30">
        <v>-42676285.81783</v>
      </c>
      <c r="Z15" s="30">
        <v>-51265749.1417374</v>
      </c>
      <c r="AA15" s="30">
        <v>-55359596.27660019</v>
      </c>
      <c r="AB15" s="30"/>
      <c r="AC15" s="28" t="s">
        <v>12</v>
      </c>
      <c r="AN15" s="6"/>
      <c r="AO15" s="6"/>
      <c r="AP15" s="7"/>
    </row>
    <row r="16" spans="1:42" ht="15">
      <c r="A16" s="28" t="s">
        <v>13</v>
      </c>
      <c r="B16" s="29">
        <v>-4245.358</v>
      </c>
      <c r="C16" s="29">
        <v>-374.939</v>
      </c>
      <c r="D16" s="29">
        <v>-778.16</v>
      </c>
      <c r="E16" s="29">
        <v>-1283.658</v>
      </c>
      <c r="F16" s="29">
        <v>-2315.693</v>
      </c>
      <c r="G16" s="29">
        <v>-4245.358</v>
      </c>
      <c r="H16" s="29">
        <v>-5768.485</v>
      </c>
      <c r="I16" s="29">
        <v>-8525.35</v>
      </c>
      <c r="J16" s="29">
        <v>-14206.12</v>
      </c>
      <c r="K16" s="29">
        <v>-21364.177</v>
      </c>
      <c r="L16" s="34">
        <v>-44242.079</v>
      </c>
      <c r="M16" s="34">
        <v>-100109.79596</v>
      </c>
      <c r="N16" s="34">
        <v>-147156</v>
      </c>
      <c r="O16" s="34">
        <v>-259541</v>
      </c>
      <c r="P16" s="34">
        <v>-395011</v>
      </c>
      <c r="Q16" s="34">
        <v>-597231</v>
      </c>
      <c r="R16" s="34">
        <v>-390269</v>
      </c>
      <c r="S16" s="30">
        <v>-600522.71</v>
      </c>
      <c r="T16" s="30">
        <v>-941463</v>
      </c>
      <c r="U16" s="30">
        <v>-1592203.8</v>
      </c>
      <c r="V16" s="30">
        <v>-3616842.4</v>
      </c>
      <c r="W16" s="30">
        <v>-3199047</v>
      </c>
      <c r="X16" s="57">
        <v>-3564071.5</v>
      </c>
      <c r="Y16" s="30">
        <v>-2641302.13321</v>
      </c>
      <c r="Z16" s="30">
        <v>-2462312.6330000004</v>
      </c>
      <c r="AA16" s="30">
        <v>-2630600.03417</v>
      </c>
      <c r="AB16" s="30"/>
      <c r="AC16" s="28" t="s">
        <v>14</v>
      </c>
      <c r="AN16" s="8"/>
      <c r="AO16" s="8"/>
      <c r="AP16" s="5"/>
    </row>
    <row r="17" spans="1:42" ht="15">
      <c r="A17" s="28" t="s">
        <v>15</v>
      </c>
      <c r="B17" s="29">
        <v>-2783.7619999999997</v>
      </c>
      <c r="C17" s="29">
        <v>-289.021</v>
      </c>
      <c r="D17" s="29">
        <v>-527.183</v>
      </c>
      <c r="E17" s="29">
        <v>-1102.921</v>
      </c>
      <c r="F17" s="29">
        <v>-1579.135</v>
      </c>
      <c r="G17" s="29">
        <v>-2783.7619999999997</v>
      </c>
      <c r="H17" s="29">
        <v>-4559.522</v>
      </c>
      <c r="I17" s="29">
        <v>-11326.939</v>
      </c>
      <c r="J17" s="29">
        <v>-22517.864</v>
      </c>
      <c r="K17" s="29">
        <v>-40271.884999999995</v>
      </c>
      <c r="L17" s="30">
        <v>-89119.162817</v>
      </c>
      <c r="M17" s="30">
        <v>-93285.319</v>
      </c>
      <c r="N17" s="30">
        <v>-115803</v>
      </c>
      <c r="O17" s="30">
        <v>-171671</v>
      </c>
      <c r="P17" s="30">
        <v>-220344</v>
      </c>
      <c r="Q17" s="30">
        <v>-320242.4</v>
      </c>
      <c r="R17" s="30">
        <v>-244313</v>
      </c>
      <c r="S17" s="30">
        <v>-334190.344034091</v>
      </c>
      <c r="T17" s="30">
        <v>-482787</v>
      </c>
      <c r="U17" s="30">
        <v>-849299.7</v>
      </c>
      <c r="V17" s="30">
        <v>-726913.7</v>
      </c>
      <c r="W17" s="30">
        <v>-635141</v>
      </c>
      <c r="X17" s="57">
        <v>-475410</v>
      </c>
      <c r="Y17" s="30">
        <v>-377601.77217</v>
      </c>
      <c r="Z17" s="30">
        <v>-529362</v>
      </c>
      <c r="AA17" s="30">
        <v>-781621.3835512196</v>
      </c>
      <c r="AB17" s="30"/>
      <c r="AC17" s="28" t="s">
        <v>16</v>
      </c>
      <c r="AN17" s="6"/>
      <c r="AO17" s="6"/>
      <c r="AP17" s="7"/>
    </row>
    <row r="18" spans="1:42" ht="15">
      <c r="A18" s="28" t="s">
        <v>17</v>
      </c>
      <c r="B18" s="29">
        <v>-248.92200000000003</v>
      </c>
      <c r="C18" s="29">
        <v>-33.477</v>
      </c>
      <c r="D18" s="29">
        <v>-47.333</v>
      </c>
      <c r="E18" s="29">
        <v>-86.613</v>
      </c>
      <c r="F18" s="29">
        <v>-137.296</v>
      </c>
      <c r="G18" s="29">
        <v>-248.92200000000003</v>
      </c>
      <c r="H18" s="29">
        <v>-710.764</v>
      </c>
      <c r="I18" s="29">
        <v>-1326.279</v>
      </c>
      <c r="J18" s="29">
        <v>-1942.005</v>
      </c>
      <c r="K18" s="29">
        <v>-3006.164</v>
      </c>
      <c r="L18" s="30">
        <v>-10591.956300000002</v>
      </c>
      <c r="M18" s="30">
        <v>-16141</v>
      </c>
      <c r="N18" s="30">
        <v>-8687</v>
      </c>
      <c r="O18" s="30">
        <v>-11836</v>
      </c>
      <c r="P18" s="30">
        <v>-16900</v>
      </c>
      <c r="Q18" s="30">
        <v>-22711.4</v>
      </c>
      <c r="R18" s="30">
        <v>-22058</v>
      </c>
      <c r="S18" s="30">
        <v>-37268.9</v>
      </c>
      <c r="T18" s="30">
        <v>-153575</v>
      </c>
      <c r="U18" s="30">
        <v>-625388</v>
      </c>
      <c r="V18" s="30">
        <v>-377320.6</v>
      </c>
      <c r="W18" s="30">
        <v>-589318</v>
      </c>
      <c r="X18" s="57">
        <v>-455782</v>
      </c>
      <c r="Y18" s="30">
        <v>-387264.5271</v>
      </c>
      <c r="Z18" s="30">
        <v>-202725.568</v>
      </c>
      <c r="AA18" s="30">
        <v>-217369.65057715992</v>
      </c>
      <c r="AB18" s="30"/>
      <c r="AC18" s="28" t="s">
        <v>18</v>
      </c>
      <c r="AN18" s="8"/>
      <c r="AO18" s="8"/>
      <c r="AP18" s="5"/>
    </row>
    <row r="19" spans="1:42" ht="15">
      <c r="A19" s="28" t="s">
        <v>19</v>
      </c>
      <c r="B19" s="29">
        <v>-1221.241</v>
      </c>
      <c r="C19" s="29">
        <v>-39.30799999999999</v>
      </c>
      <c r="D19" s="29">
        <v>-349.49399999999997</v>
      </c>
      <c r="E19" s="29">
        <v>-253.87</v>
      </c>
      <c r="F19" s="29">
        <v>-1393.15</v>
      </c>
      <c r="G19" s="29">
        <v>-1337.999</v>
      </c>
      <c r="H19" s="29">
        <v>-1613.439</v>
      </c>
      <c r="I19" s="29">
        <v>-10346.045999999998</v>
      </c>
      <c r="J19" s="29">
        <v>-13287.932</v>
      </c>
      <c r="K19" s="29">
        <v>-15144.556</v>
      </c>
      <c r="L19" s="30">
        <v>-67738.1292</v>
      </c>
      <c r="M19" s="30">
        <v>-45592</v>
      </c>
      <c r="N19" s="30">
        <v>-80345</v>
      </c>
      <c r="O19" s="30">
        <v>-90194</v>
      </c>
      <c r="P19" s="30">
        <v>-147626</v>
      </c>
      <c r="Q19" s="30">
        <v>-263246.5</v>
      </c>
      <c r="R19" s="30">
        <v>-215985</v>
      </c>
      <c r="S19" s="30">
        <v>-355340.05299999996</v>
      </c>
      <c r="T19" s="30">
        <v>-203444</v>
      </c>
      <c r="U19" s="30">
        <v>-2096282</v>
      </c>
      <c r="V19" s="30">
        <v>-1350942</v>
      </c>
      <c r="W19" s="30">
        <v>-344371</v>
      </c>
      <c r="X19" s="57">
        <v>-321452</v>
      </c>
      <c r="Y19" s="30">
        <v>-135367</v>
      </c>
      <c r="Z19" s="30">
        <v>-502246</v>
      </c>
      <c r="AA19" s="30">
        <v>-124290.75794680322</v>
      </c>
      <c r="AB19" s="30"/>
      <c r="AC19" s="28" t="s">
        <v>20</v>
      </c>
      <c r="AN19" s="8"/>
      <c r="AO19" s="8"/>
      <c r="AP19" s="5"/>
    </row>
    <row r="20" spans="1:42" ht="15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0"/>
      <c r="M20" s="34"/>
      <c r="N20" s="34"/>
      <c r="O20" s="30"/>
      <c r="P20" s="30"/>
      <c r="Q20" s="30"/>
      <c r="R20" s="30"/>
      <c r="S20" s="30"/>
      <c r="T20" s="30"/>
      <c r="U20" s="30"/>
      <c r="V20" s="30"/>
      <c r="W20" s="30"/>
      <c r="X20" s="57">
        <f>+X19+X18</f>
        <v>-777234</v>
      </c>
      <c r="Y20" s="30"/>
      <c r="Z20" s="30"/>
      <c r="AA20" s="30"/>
      <c r="AB20" s="34"/>
      <c r="AC20" s="16"/>
      <c r="AN20" s="6"/>
      <c r="AO20" s="6"/>
      <c r="AP20" s="7"/>
    </row>
    <row r="21" spans="1:42" ht="15">
      <c r="A21" s="28" t="s">
        <v>21</v>
      </c>
      <c r="B21" s="29">
        <v>-12026.957</v>
      </c>
      <c r="C21" s="29">
        <v>-1470.5</v>
      </c>
      <c r="D21" s="29">
        <v>-2543.541</v>
      </c>
      <c r="E21" s="29">
        <v>-3167.7170000000006</v>
      </c>
      <c r="F21" s="29">
        <v>-6173.572999999999</v>
      </c>
      <c r="G21" s="29">
        <v>-11910.199</v>
      </c>
      <c r="H21" s="29">
        <v>-22191.623000000003</v>
      </c>
      <c r="I21" s="29">
        <v>-46629.636999999995</v>
      </c>
      <c r="J21" s="29">
        <v>-85382.58599999998</v>
      </c>
      <c r="K21" s="29">
        <v>-136400.788</v>
      </c>
      <c r="L21" s="30">
        <v>-273589.11771399993</v>
      </c>
      <c r="M21" s="30">
        <v>-428300.937</v>
      </c>
      <c r="N21" s="30">
        <v>-765202</v>
      </c>
      <c r="O21" s="30">
        <v>-1472704</v>
      </c>
      <c r="P21" s="30">
        <v>-2778284</v>
      </c>
      <c r="Q21" s="30">
        <v>-4219160.5</v>
      </c>
      <c r="R21" s="30">
        <v>-2658400</v>
      </c>
      <c r="S21" s="30">
        <v>-4616440.696239883</v>
      </c>
      <c r="T21" s="30">
        <v>-7386099</v>
      </c>
      <c r="U21" s="30">
        <v>-12616425.5</v>
      </c>
      <c r="V21" s="30">
        <v>-17608779.3932</v>
      </c>
      <c r="W21" s="30">
        <v>-23356055</v>
      </c>
      <c r="X21" s="57">
        <v>-25341138</v>
      </c>
      <c r="Y21" s="30">
        <v>-11500388.47388</v>
      </c>
      <c r="Z21" s="30">
        <v>-11756142.723379439</v>
      </c>
      <c r="AA21" s="30">
        <v>-11412021.686741337</v>
      </c>
      <c r="AB21" s="30"/>
      <c r="AC21" s="28" t="s">
        <v>22</v>
      </c>
      <c r="AN21" s="8"/>
      <c r="AO21" s="8"/>
      <c r="AP21" s="5"/>
    </row>
    <row r="22" spans="1:42" ht="1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Y22" s="34"/>
      <c r="Z22" s="34"/>
      <c r="AA22" s="34"/>
      <c r="AB22" s="34"/>
      <c r="AC22" s="16"/>
      <c r="AN22" s="6"/>
      <c r="AO22" s="6"/>
      <c r="AP22" s="7"/>
    </row>
    <row r="23" spans="1:42" ht="15.75">
      <c r="A23" s="35" t="s">
        <v>23</v>
      </c>
      <c r="B23" s="39">
        <f aca="true" t="shared" si="1" ref="B23:L23">SUM(B15:B21)</f>
        <v>-53339.874</v>
      </c>
      <c r="C23" s="40">
        <v>-8960.580999999998</v>
      </c>
      <c r="D23" s="40">
        <v>-12068.254</v>
      </c>
      <c r="E23" s="40">
        <v>-17330.044</v>
      </c>
      <c r="F23" s="40">
        <v>-28361.376</v>
      </c>
      <c r="G23" s="40">
        <v>-53339.874</v>
      </c>
      <c r="H23" s="39">
        <f t="shared" si="1"/>
        <v>-88243.216</v>
      </c>
      <c r="I23" s="39">
        <f t="shared" si="1"/>
        <v>-166518.895</v>
      </c>
      <c r="J23" s="39">
        <f t="shared" si="1"/>
        <v>-293110.67299999995</v>
      </c>
      <c r="K23" s="39">
        <f t="shared" si="1"/>
        <v>-471930.333</v>
      </c>
      <c r="L23" s="39">
        <f t="shared" si="1"/>
        <v>-1027111.8288619999</v>
      </c>
      <c r="M23" s="41">
        <f aca="true" t="shared" si="2" ref="M23:W23">SUM(M15:M21)</f>
        <v>-1582689.7959999999</v>
      </c>
      <c r="N23" s="41">
        <f t="shared" si="2"/>
        <v>-2874139</v>
      </c>
      <c r="O23" s="41">
        <f t="shared" si="2"/>
        <v>-5420499</v>
      </c>
      <c r="P23" s="41">
        <f t="shared" si="2"/>
        <v>-9790796</v>
      </c>
      <c r="Q23" s="41">
        <f t="shared" si="2"/>
        <v>-15082091.8</v>
      </c>
      <c r="R23" s="41">
        <f t="shared" si="2"/>
        <v>-9220492</v>
      </c>
      <c r="S23" s="41">
        <f t="shared" si="2"/>
        <v>-16266645.87586888</v>
      </c>
      <c r="T23" s="41">
        <f t="shared" si="2"/>
        <v>-26081715</v>
      </c>
      <c r="U23" s="41">
        <f t="shared" si="2"/>
        <v>-47552476.900000006</v>
      </c>
      <c r="V23" s="41">
        <f t="shared" si="2"/>
        <v>-64045589.809800014</v>
      </c>
      <c r="W23" s="41">
        <f t="shared" si="2"/>
        <v>-74498684</v>
      </c>
      <c r="X23" s="61">
        <f>SUM(X15:X21)</f>
        <v>-80373814</v>
      </c>
      <c r="Y23" s="41">
        <f>SUM(Y15:Y21)</f>
        <v>-57718209.72419</v>
      </c>
      <c r="Z23" s="41">
        <v>-66718538.06611685</v>
      </c>
      <c r="AA23" s="41">
        <v>-70525499.78958671</v>
      </c>
      <c r="AB23" s="38"/>
      <c r="AC23" s="35" t="s">
        <v>24</v>
      </c>
      <c r="AN23" s="6"/>
      <c r="AO23" s="6"/>
      <c r="AP23" s="7"/>
    </row>
    <row r="24" spans="1:42" ht="15">
      <c r="A24" s="28" t="s">
        <v>25</v>
      </c>
      <c r="B24" s="32">
        <v>-7885.057</v>
      </c>
      <c r="C24" s="29">
        <v>-973</v>
      </c>
      <c r="D24" s="29">
        <v>-1283</v>
      </c>
      <c r="E24" s="29">
        <v>-2031</v>
      </c>
      <c r="F24" s="29">
        <v>-3075</v>
      </c>
      <c r="G24" s="29">
        <v>-7885.057</v>
      </c>
      <c r="H24" s="32">
        <v>-16167.936</v>
      </c>
      <c r="I24" s="32">
        <v>-33151.021</v>
      </c>
      <c r="J24" s="32">
        <v>-57485.569</v>
      </c>
      <c r="K24" s="32">
        <v>-99576.146</v>
      </c>
      <c r="L24" s="42">
        <v>-156484.272</v>
      </c>
      <c r="M24" s="34">
        <v>-222904.347</v>
      </c>
      <c r="N24" s="34">
        <v>-365857</v>
      </c>
      <c r="O24" s="34">
        <v>-787213</v>
      </c>
      <c r="P24" s="34">
        <v>-1409364</v>
      </c>
      <c r="Q24" s="34">
        <v>-2227228</v>
      </c>
      <c r="R24" s="34">
        <v>-1387678</v>
      </c>
      <c r="S24" s="34">
        <v>-2588365</v>
      </c>
      <c r="T24" s="34">
        <v>-4116951</v>
      </c>
      <c r="U24" s="34">
        <v>-5768221</v>
      </c>
      <c r="V24" s="34">
        <v>-7202548</v>
      </c>
      <c r="W24" s="34">
        <v>-8851081.713</v>
      </c>
      <c r="X24" s="58">
        <v>-8961459.22698243</v>
      </c>
      <c r="Y24" s="34">
        <v>-7623629.861</v>
      </c>
      <c r="Z24" s="34">
        <v>-7326732.47934568</v>
      </c>
      <c r="AA24" s="34">
        <v>-8062924.5921038</v>
      </c>
      <c r="AB24" s="34"/>
      <c r="AC24" s="28" t="s">
        <v>45</v>
      </c>
      <c r="AN24" s="6"/>
      <c r="AO24" s="6"/>
      <c r="AP24" s="7"/>
    </row>
    <row r="25" spans="1:42" ht="15.75">
      <c r="A25" s="31" t="s">
        <v>26</v>
      </c>
      <c r="B25" s="36"/>
      <c r="C25" s="38"/>
      <c r="D25" s="38"/>
      <c r="E25" s="38"/>
      <c r="F25" s="38"/>
      <c r="G25" s="38"/>
      <c r="H25" s="36"/>
      <c r="I25" s="36"/>
      <c r="J25" s="36"/>
      <c r="K25" s="36"/>
      <c r="L25" s="39"/>
      <c r="M25" s="34"/>
      <c r="N25" s="34"/>
      <c r="O25" s="34"/>
      <c r="P25" s="34"/>
      <c r="Q25" s="34"/>
      <c r="R25" s="34"/>
      <c r="S25" s="34"/>
      <c r="T25" s="34"/>
      <c r="AB25" s="34"/>
      <c r="AC25" s="16"/>
      <c r="AN25" s="8"/>
      <c r="AO25" s="8"/>
      <c r="AP25" s="5"/>
    </row>
    <row r="26" spans="1:42" ht="15.75">
      <c r="A26" s="35" t="s">
        <v>27</v>
      </c>
      <c r="B26" s="38">
        <f aca="true" t="shared" si="3" ref="B26:L26">+B13+B23</f>
        <v>874.5450000000055</v>
      </c>
      <c r="C26" s="38">
        <f t="shared" si="3"/>
        <v>833.6850000000013</v>
      </c>
      <c r="D26" s="38">
        <f t="shared" si="3"/>
        <v>788.9479999999985</v>
      </c>
      <c r="E26" s="38">
        <f t="shared" si="3"/>
        <v>1009.3970000000008</v>
      </c>
      <c r="F26" s="38">
        <f t="shared" si="3"/>
        <v>888.5959999999977</v>
      </c>
      <c r="G26" s="38">
        <f t="shared" si="3"/>
        <v>874.5450000000055</v>
      </c>
      <c r="H26" s="38">
        <f t="shared" si="3"/>
        <v>-2597.5149999999994</v>
      </c>
      <c r="I26" s="38">
        <f t="shared" si="3"/>
        <v>-26126.524999999994</v>
      </c>
      <c r="J26" s="38">
        <f t="shared" si="3"/>
        <v>-46372.97899999996</v>
      </c>
      <c r="K26" s="38">
        <f t="shared" si="3"/>
        <v>-61366.84899999999</v>
      </c>
      <c r="L26" s="38">
        <f t="shared" si="3"/>
        <v>-103078.49238338287</v>
      </c>
      <c r="M26" s="38">
        <f aca="true" t="shared" si="4" ref="M26:W26">+M13+M23</f>
        <v>847.435999999987</v>
      </c>
      <c r="N26" s="38">
        <f t="shared" si="4"/>
        <v>182150</v>
      </c>
      <c r="O26" s="38">
        <f t="shared" si="4"/>
        <v>478583</v>
      </c>
      <c r="P26" s="38">
        <f t="shared" si="4"/>
        <v>767876</v>
      </c>
      <c r="Q26" s="38">
        <f t="shared" si="4"/>
        <v>1050549.6999999993</v>
      </c>
      <c r="R26" s="38">
        <f t="shared" si="4"/>
        <v>852947</v>
      </c>
      <c r="S26" s="38">
        <f t="shared" si="4"/>
        <v>182609.5183048416</v>
      </c>
      <c r="T26" s="38">
        <f t="shared" si="4"/>
        <v>-752519</v>
      </c>
      <c r="U26" s="38">
        <f t="shared" si="4"/>
        <v>-236347.8810000047</v>
      </c>
      <c r="V26" s="38">
        <f t="shared" si="4"/>
        <v>3163047.78139998</v>
      </c>
      <c r="W26" s="38">
        <f t="shared" si="4"/>
        <v>4552854.200000003</v>
      </c>
      <c r="X26" s="69">
        <f>X13+X23</f>
        <v>3937310</v>
      </c>
      <c r="Y26" s="38">
        <f>Y13+Y23</f>
        <v>542113.0531800091</v>
      </c>
      <c r="Z26" s="38">
        <v>-2205400.268093519</v>
      </c>
      <c r="AA26" s="38">
        <v>1195650.4883706272</v>
      </c>
      <c r="AB26" s="38"/>
      <c r="AC26" s="35" t="s">
        <v>28</v>
      </c>
      <c r="AD26" s="4"/>
      <c r="AN26" s="6"/>
      <c r="AO26" s="6"/>
      <c r="AP26" s="7"/>
    </row>
    <row r="27" spans="1:42" ht="15">
      <c r="A27" s="31"/>
      <c r="B27" s="32"/>
      <c r="C27" s="43"/>
      <c r="D27" s="43"/>
      <c r="E27" s="43"/>
      <c r="F27" s="43"/>
      <c r="G27" s="43"/>
      <c r="H27" s="32"/>
      <c r="I27" s="32"/>
      <c r="J27" s="32"/>
      <c r="K27" s="32"/>
      <c r="L27" s="32"/>
      <c r="M27" s="44"/>
      <c r="N27" s="44"/>
      <c r="O27" s="44"/>
      <c r="P27" s="44"/>
      <c r="Q27" s="44"/>
      <c r="R27" s="44"/>
      <c r="S27" s="44"/>
      <c r="T27" s="44"/>
      <c r="V27" s="44"/>
      <c r="W27" s="44"/>
      <c r="X27" s="57"/>
      <c r="Y27" s="44"/>
      <c r="Z27" s="44"/>
      <c r="AA27" s="44"/>
      <c r="AB27" s="34"/>
      <c r="AC27" s="16"/>
      <c r="AN27" s="8"/>
      <c r="AO27" s="8"/>
      <c r="AP27" s="5"/>
    </row>
    <row r="28" spans="1:29" ht="15">
      <c r="A28" s="28" t="s">
        <v>29</v>
      </c>
      <c r="B28" s="32">
        <v>-961.785</v>
      </c>
      <c r="C28" s="32">
        <v>-257.499</v>
      </c>
      <c r="D28" s="32">
        <v>-526.1</v>
      </c>
      <c r="E28" s="32">
        <v>-675.588</v>
      </c>
      <c r="F28" s="32">
        <v>-709.171</v>
      </c>
      <c r="G28" s="32">
        <v>-961.785</v>
      </c>
      <c r="H28" s="32">
        <v>-1191.817</v>
      </c>
      <c r="I28" s="32">
        <v>-1643.942</v>
      </c>
      <c r="J28" s="32">
        <v>-2361.353</v>
      </c>
      <c r="K28" s="32">
        <v>-3757.574</v>
      </c>
      <c r="L28" s="34">
        <v>-6238.5536999999995</v>
      </c>
      <c r="M28" s="45">
        <v>-26823.7208</v>
      </c>
      <c r="N28" s="45">
        <v>-71515</v>
      </c>
      <c r="O28" s="34">
        <v>-194350</v>
      </c>
      <c r="P28" s="34">
        <v>-367291</v>
      </c>
      <c r="Q28" s="34">
        <v>-882712</v>
      </c>
      <c r="R28" s="34">
        <v>-428395</v>
      </c>
      <c r="S28" s="34">
        <v>-692029</v>
      </c>
      <c r="T28" s="34">
        <v>-639701</v>
      </c>
      <c r="U28" s="34">
        <v>-1343596.7</v>
      </c>
      <c r="V28" s="34">
        <v>-2182306.8</v>
      </c>
      <c r="W28" s="34">
        <v>-3116196</v>
      </c>
      <c r="X28" s="57">
        <v>-3368492</v>
      </c>
      <c r="Y28" s="34">
        <v>-372376.66</v>
      </c>
      <c r="Z28" s="34">
        <v>-441549.4010715493</v>
      </c>
      <c r="AA28" s="34">
        <v>-353299.5641011726</v>
      </c>
      <c r="AB28" s="30"/>
      <c r="AC28" s="28" t="s">
        <v>30</v>
      </c>
    </row>
    <row r="29" spans="1:29" ht="15">
      <c r="A29" s="31"/>
      <c r="B29" s="29"/>
      <c r="C29" s="32"/>
      <c r="D29" s="32"/>
      <c r="E29" s="32"/>
      <c r="F29" s="32"/>
      <c r="G29" s="32"/>
      <c r="H29" s="29"/>
      <c r="I29" s="29"/>
      <c r="J29" s="29"/>
      <c r="K29" s="29"/>
      <c r="L29" s="46"/>
      <c r="M29" s="42"/>
      <c r="N29" s="42"/>
      <c r="O29" s="34"/>
      <c r="P29" s="34"/>
      <c r="Q29" s="34"/>
      <c r="R29" s="34"/>
      <c r="S29" s="34"/>
      <c r="T29" s="34"/>
      <c r="U29" s="34"/>
      <c r="V29" s="34"/>
      <c r="W29" s="34"/>
      <c r="X29" s="57"/>
      <c r="Y29" s="34"/>
      <c r="Z29" s="34"/>
      <c r="AA29" s="34"/>
      <c r="AB29" s="34"/>
      <c r="AC29" s="16"/>
    </row>
    <row r="30" spans="1:29" ht="15">
      <c r="A30" s="28" t="s">
        <v>31</v>
      </c>
      <c r="B30" s="32">
        <f aca="true" t="shared" si="5" ref="B30:P30">+B26+B28</f>
        <v>-87.23999999999444</v>
      </c>
      <c r="C30" s="29">
        <v>576.1860000000013</v>
      </c>
      <c r="D30" s="29">
        <v>262.8479999999985</v>
      </c>
      <c r="E30" s="29">
        <v>333.8090000000009</v>
      </c>
      <c r="F30" s="29">
        <v>179.42499999999768</v>
      </c>
      <c r="G30" s="29">
        <v>-87.23999999999455</v>
      </c>
      <c r="H30" s="32">
        <f t="shared" si="5"/>
        <v>-3789.3319999999994</v>
      </c>
      <c r="I30" s="32">
        <f t="shared" si="5"/>
        <v>-27770.466999999993</v>
      </c>
      <c r="J30" s="32">
        <f t="shared" si="5"/>
        <v>-48734.331999999966</v>
      </c>
      <c r="K30" s="32">
        <f t="shared" si="5"/>
        <v>-65124.42299999999</v>
      </c>
      <c r="L30" s="32">
        <f t="shared" si="5"/>
        <v>-109317.04608338287</v>
      </c>
      <c r="M30" s="32">
        <f t="shared" si="5"/>
        <v>-25976.284800000012</v>
      </c>
      <c r="N30" s="32">
        <f t="shared" si="5"/>
        <v>110635</v>
      </c>
      <c r="O30" s="32">
        <f t="shared" si="5"/>
        <v>284233</v>
      </c>
      <c r="P30" s="32">
        <f t="shared" si="5"/>
        <v>400585</v>
      </c>
      <c r="Q30" s="32">
        <v>167837</v>
      </c>
      <c r="R30" s="32">
        <v>424549</v>
      </c>
      <c r="S30" s="34">
        <v>-509419.4816951584</v>
      </c>
      <c r="T30" s="34">
        <v>-1392220</v>
      </c>
      <c r="U30" s="34">
        <v>-1579944.5810000047</v>
      </c>
      <c r="V30" s="34">
        <v>980740.9813999804</v>
      </c>
      <c r="W30" s="34">
        <v>1436658.2</v>
      </c>
      <c r="X30" s="57">
        <v>1346052</v>
      </c>
      <c r="Y30" s="34">
        <v>169736.3931800092</v>
      </c>
      <c r="Z30" s="34">
        <v>-2646949.6691650683</v>
      </c>
      <c r="AA30" s="34">
        <v>842350.9242694546</v>
      </c>
      <c r="AB30" s="30"/>
      <c r="AC30" s="28" t="s">
        <v>48</v>
      </c>
    </row>
    <row r="31" spans="1:29" ht="15">
      <c r="A31" s="28" t="s">
        <v>32</v>
      </c>
      <c r="B31" s="32"/>
      <c r="C31" s="43"/>
      <c r="D31" s="43"/>
      <c r="E31" s="43"/>
      <c r="F31" s="43"/>
      <c r="G31" s="43"/>
      <c r="H31" s="32"/>
      <c r="I31" s="32"/>
      <c r="J31" s="32"/>
      <c r="K31" s="32"/>
      <c r="L31" s="32"/>
      <c r="M31" s="44"/>
      <c r="N31" s="44"/>
      <c r="O31" s="44"/>
      <c r="P31" s="44"/>
      <c r="Q31" s="44"/>
      <c r="R31" s="44"/>
      <c r="S31" s="34"/>
      <c r="T31" s="34"/>
      <c r="V31" s="34"/>
      <c r="W31" s="34"/>
      <c r="X31" s="57"/>
      <c r="Y31" s="34"/>
      <c r="Z31" s="34"/>
      <c r="AA31" s="34"/>
      <c r="AB31" s="34"/>
      <c r="AC31" s="28"/>
    </row>
    <row r="32" spans="1:29" ht="15">
      <c r="A32" s="28" t="s">
        <v>33</v>
      </c>
      <c r="B32" s="29">
        <v>25.13</v>
      </c>
      <c r="C32" s="29">
        <v>0</v>
      </c>
      <c r="D32" s="29">
        <v>5.502</v>
      </c>
      <c r="E32" s="29">
        <v>26.686</v>
      </c>
      <c r="F32" s="29">
        <v>37.1</v>
      </c>
      <c r="G32" s="29">
        <v>25.13</v>
      </c>
      <c r="H32" s="29">
        <v>22.291</v>
      </c>
      <c r="I32" s="29">
        <v>27.907</v>
      </c>
      <c r="J32" s="29">
        <v>20.228</v>
      </c>
      <c r="K32" s="29">
        <v>32.152</v>
      </c>
      <c r="L32" s="34">
        <v>48.428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4">
        <v>0</v>
      </c>
      <c r="T32" s="34">
        <v>0</v>
      </c>
      <c r="V32" s="34"/>
      <c r="W32" s="34"/>
      <c r="X32" s="57"/>
      <c r="Y32" s="34"/>
      <c r="Z32" s="34"/>
      <c r="AA32" s="34"/>
      <c r="AB32" s="30"/>
      <c r="AC32" s="28" t="s">
        <v>44</v>
      </c>
    </row>
    <row r="33" spans="1:29" ht="15">
      <c r="A33" s="31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46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57"/>
      <c r="Y33" s="34"/>
      <c r="Z33" s="34"/>
      <c r="AA33" s="34"/>
      <c r="AB33" s="34"/>
      <c r="AC33" s="16"/>
    </row>
    <row r="34" spans="1:30" ht="15.75">
      <c r="A34" s="35" t="s">
        <v>50</v>
      </c>
      <c r="B34" s="36">
        <f aca="true" t="shared" si="6" ref="B34:W34">+B30+B32</f>
        <v>-62.10999999999444</v>
      </c>
      <c r="C34" s="36">
        <v>576.1860000000013</v>
      </c>
      <c r="D34" s="36">
        <v>268.3499999999985</v>
      </c>
      <c r="E34" s="36">
        <v>360.49500000000086</v>
      </c>
      <c r="F34" s="36">
        <v>216.52499999999768</v>
      </c>
      <c r="G34" s="36">
        <v>-62.10999999999456</v>
      </c>
      <c r="H34" s="36">
        <f t="shared" si="6"/>
        <v>-3767.0409999999993</v>
      </c>
      <c r="I34" s="36">
        <f t="shared" si="6"/>
        <v>-27742.559999999994</v>
      </c>
      <c r="J34" s="36">
        <f t="shared" si="6"/>
        <v>-48714.10399999996</v>
      </c>
      <c r="K34" s="36">
        <f t="shared" si="6"/>
        <v>-65092.270999999986</v>
      </c>
      <c r="L34" s="36">
        <f t="shared" si="6"/>
        <v>-109268.61808338287</v>
      </c>
      <c r="M34" s="36">
        <f t="shared" si="6"/>
        <v>-25976.284800000012</v>
      </c>
      <c r="N34" s="36">
        <f t="shared" si="6"/>
        <v>110635</v>
      </c>
      <c r="O34" s="36">
        <f t="shared" si="6"/>
        <v>284233</v>
      </c>
      <c r="P34" s="36">
        <f t="shared" si="6"/>
        <v>400585</v>
      </c>
      <c r="Q34" s="36">
        <f t="shared" si="6"/>
        <v>167837</v>
      </c>
      <c r="R34" s="36">
        <f t="shared" si="6"/>
        <v>424549</v>
      </c>
      <c r="S34" s="36">
        <f t="shared" si="6"/>
        <v>-509419.4816951584</v>
      </c>
      <c r="T34" s="36">
        <f t="shared" si="6"/>
        <v>-1392220</v>
      </c>
      <c r="U34" s="36">
        <f t="shared" si="6"/>
        <v>-1579944.5810000047</v>
      </c>
      <c r="V34" s="36">
        <f t="shared" si="6"/>
        <v>980740.9813999804</v>
      </c>
      <c r="W34" s="36">
        <f t="shared" si="6"/>
        <v>1436658.2</v>
      </c>
      <c r="X34" s="36">
        <v>1346052</v>
      </c>
      <c r="Y34" s="36">
        <v>169736.3931800092</v>
      </c>
      <c r="Z34" s="36">
        <v>-2646949.6691650683</v>
      </c>
      <c r="AA34" s="36">
        <v>842350.9242694546</v>
      </c>
      <c r="AB34" s="36"/>
      <c r="AC34" s="35" t="s">
        <v>49</v>
      </c>
      <c r="AD34" s="4"/>
    </row>
    <row r="35" spans="1:29" ht="15">
      <c r="A35" s="28" t="s">
        <v>34</v>
      </c>
      <c r="B35" s="32">
        <v>146.11800000000005</v>
      </c>
      <c r="C35" s="29">
        <v>0</v>
      </c>
      <c r="D35" s="29">
        <v>-0.18</v>
      </c>
      <c r="E35" s="29">
        <v>-0.0030000000000427463</v>
      </c>
      <c r="F35" s="29">
        <v>70</v>
      </c>
      <c r="G35" s="29">
        <v>146.11800000000005</v>
      </c>
      <c r="H35" s="32">
        <v>362</v>
      </c>
      <c r="I35" s="32">
        <v>189.00900000000001</v>
      </c>
      <c r="J35" s="32">
        <v>570.41</v>
      </c>
      <c r="K35" s="32">
        <v>834.626</v>
      </c>
      <c r="L35" s="30">
        <v>2213.46</v>
      </c>
      <c r="M35" s="30">
        <v>4708.063</v>
      </c>
      <c r="N35" s="30">
        <v>21587</v>
      </c>
      <c r="O35" s="30">
        <v>64791</v>
      </c>
      <c r="P35" s="30">
        <v>257634</v>
      </c>
      <c r="Q35" s="30">
        <v>274468</v>
      </c>
      <c r="R35" s="30">
        <v>212845</v>
      </c>
      <c r="S35" s="34">
        <v>358569.01300000004</v>
      </c>
      <c r="T35" s="34">
        <v>360892</v>
      </c>
      <c r="U35" s="30">
        <v>632968.5</v>
      </c>
      <c r="V35" s="34">
        <v>1272198</v>
      </c>
      <c r="W35" s="34">
        <v>1680724</v>
      </c>
      <c r="X35" s="57">
        <v>1500434</v>
      </c>
      <c r="Y35" s="34">
        <v>342372</v>
      </c>
      <c r="Z35" s="34">
        <v>288857</v>
      </c>
      <c r="AA35" s="34">
        <v>597435</v>
      </c>
      <c r="AB35" s="30"/>
      <c r="AC35" s="28" t="s">
        <v>47</v>
      </c>
    </row>
    <row r="36" spans="1:29" ht="15">
      <c r="A36" s="28" t="s">
        <v>35</v>
      </c>
      <c r="B36" s="29">
        <v>-208.2279999999946</v>
      </c>
      <c r="C36" s="29">
        <v>576.1860000000013</v>
      </c>
      <c r="D36" s="29">
        <v>268.5299999999985</v>
      </c>
      <c r="E36" s="29">
        <v>360.4980000000009</v>
      </c>
      <c r="F36" s="29">
        <v>146.52499999999768</v>
      </c>
      <c r="G36" s="29">
        <v>-208.2279999999946</v>
      </c>
      <c r="H36" s="29">
        <v>-4129.040999999999</v>
      </c>
      <c r="I36" s="29">
        <v>-27931.568999999996</v>
      </c>
      <c r="J36" s="29">
        <v>-49284.51399999997</v>
      </c>
      <c r="K36" s="29">
        <v>-65926.89699999998</v>
      </c>
      <c r="L36" s="46">
        <f>L34-L35</f>
        <v>-111482.07808338288</v>
      </c>
      <c r="M36" s="34">
        <v>-30684.97780000013</v>
      </c>
      <c r="N36" s="34">
        <v>89049</v>
      </c>
      <c r="O36" s="34">
        <v>219442</v>
      </c>
      <c r="P36" s="34">
        <v>142951</v>
      </c>
      <c r="Q36" s="34">
        <v>-106631</v>
      </c>
      <c r="R36" s="34">
        <v>211704</v>
      </c>
      <c r="S36" s="34">
        <v>-867988.4946951584</v>
      </c>
      <c r="T36" s="34">
        <v>-1753112</v>
      </c>
      <c r="U36" s="34">
        <v>-2212913.081000005</v>
      </c>
      <c r="V36" s="34">
        <v>-291457.0186000196</v>
      </c>
      <c r="W36" s="34">
        <v>-244065.79999999702</v>
      </c>
      <c r="X36" s="57">
        <v>102854</v>
      </c>
      <c r="Y36" s="34">
        <v>-172635.60681999102</v>
      </c>
      <c r="Z36" s="34">
        <v>-2935806.6691650683</v>
      </c>
      <c r="AA36" s="34">
        <v>244915.92426945432</v>
      </c>
      <c r="AB36" s="30"/>
      <c r="AC36" s="28" t="s">
        <v>46</v>
      </c>
    </row>
    <row r="37" spans="1:29" s="10" customFormat="1" ht="15.75">
      <c r="A37" s="47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8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57"/>
      <c r="Y37" s="34"/>
      <c r="Z37" s="34"/>
      <c r="AA37" s="34"/>
      <c r="AB37" s="34"/>
      <c r="AC37" s="42"/>
    </row>
    <row r="38" spans="1:30" s="10" customFormat="1" ht="15.75">
      <c r="A38" s="49" t="s">
        <v>36</v>
      </c>
      <c r="B38" s="36">
        <v>604.607</v>
      </c>
      <c r="C38" s="50">
        <v>441</v>
      </c>
      <c r="D38" s="50">
        <v>330</v>
      </c>
      <c r="E38" s="50">
        <v>173</v>
      </c>
      <c r="F38" s="50">
        <v>232</v>
      </c>
      <c r="G38" s="50">
        <v>605</v>
      </c>
      <c r="H38" s="40">
        <v>1150.853</v>
      </c>
      <c r="I38" s="40">
        <v>5695.217</v>
      </c>
      <c r="J38" s="40">
        <v>15422.463</v>
      </c>
      <c r="K38" s="40">
        <v>11623.584</v>
      </c>
      <c r="L38" s="38">
        <v>18590.962</v>
      </c>
      <c r="M38" s="38">
        <v>16341.12</v>
      </c>
      <c r="N38" s="38">
        <v>18407</v>
      </c>
      <c r="O38" s="38">
        <v>53522</v>
      </c>
      <c r="P38" s="38">
        <v>376463</v>
      </c>
      <c r="Q38" s="38">
        <v>585643</v>
      </c>
      <c r="R38" s="38">
        <v>290042</v>
      </c>
      <c r="S38" s="38">
        <v>556514</v>
      </c>
      <c r="T38" s="38">
        <v>638933</v>
      </c>
      <c r="U38" s="38">
        <v>849379.481</v>
      </c>
      <c r="V38" s="38">
        <v>982370.4</v>
      </c>
      <c r="W38" s="38">
        <v>605610</v>
      </c>
      <c r="X38" s="38">
        <v>683116</v>
      </c>
      <c r="Y38" s="38">
        <v>1358135</v>
      </c>
      <c r="Z38" s="38">
        <v>1405140.1278</v>
      </c>
      <c r="AA38" s="38">
        <v>1289152</v>
      </c>
      <c r="AB38" s="30"/>
      <c r="AC38" s="49" t="s">
        <v>37</v>
      </c>
      <c r="AD38" s="11"/>
    </row>
    <row r="39" spans="1:30" ht="15.75">
      <c r="A39" s="15"/>
      <c r="B39" s="36"/>
      <c r="C39" s="43"/>
      <c r="D39" s="43"/>
      <c r="E39" s="43"/>
      <c r="F39" s="43"/>
      <c r="G39" s="43"/>
      <c r="H39" s="36"/>
      <c r="I39" s="40"/>
      <c r="J39" s="40"/>
      <c r="K39" s="40"/>
      <c r="L39" s="40"/>
      <c r="M39" s="34"/>
      <c r="N39" s="34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4"/>
      <c r="AC39" s="17" t="s">
        <v>38</v>
      </c>
      <c r="AD39" s="4"/>
    </row>
    <row r="40" spans="1:30" ht="15.75">
      <c r="A40" s="35" t="s">
        <v>39</v>
      </c>
      <c r="B40" s="36">
        <v>1504.2820000000056</v>
      </c>
      <c r="C40" s="18">
        <v>1274</v>
      </c>
      <c r="D40" s="18">
        <v>1124</v>
      </c>
      <c r="E40" s="18">
        <v>1209</v>
      </c>
      <c r="F40" s="18">
        <v>1157</v>
      </c>
      <c r="G40" s="18">
        <v>1504</v>
      </c>
      <c r="H40" s="40">
        <v>-1424.3709999999994</v>
      </c>
      <c r="I40" s="40">
        <v>-20403.400999999994</v>
      </c>
      <c r="J40" s="40">
        <v>-30930.287999999964</v>
      </c>
      <c r="K40" s="40">
        <v>-49711.11299999998</v>
      </c>
      <c r="L40" s="38">
        <v>-84439.10238338287</v>
      </c>
      <c r="M40" s="38">
        <v>17187.92599999987</v>
      </c>
      <c r="N40" s="38">
        <v>200558</v>
      </c>
      <c r="O40" s="38">
        <v>532105</v>
      </c>
      <c r="P40" s="38">
        <v>1144339</v>
      </c>
      <c r="Q40" s="38">
        <v>1636192</v>
      </c>
      <c r="R40" s="38">
        <v>1142986</v>
      </c>
      <c r="S40" s="38">
        <v>739123</v>
      </c>
      <c r="T40" s="38">
        <v>-113586</v>
      </c>
      <c r="U40" s="38">
        <v>613031.5999999953</v>
      </c>
      <c r="V40" s="38">
        <v>4145418.18139998</v>
      </c>
      <c r="W40" s="38">
        <v>5158464.2</v>
      </c>
      <c r="X40" s="38">
        <f>+X38+X26</f>
        <v>4620426</v>
      </c>
      <c r="Y40" s="38">
        <v>1900248.0531800091</v>
      </c>
      <c r="Z40" s="38">
        <v>-800260.140293519</v>
      </c>
      <c r="AA40" s="38">
        <v>2484802.488370627</v>
      </c>
      <c r="AB40" s="38"/>
      <c r="AC40" s="35" t="s">
        <v>40</v>
      </c>
      <c r="AD40" s="4"/>
    </row>
    <row r="41" spans="1:30" ht="15.75">
      <c r="A41" s="35"/>
      <c r="B41" s="36"/>
      <c r="C41" s="36"/>
      <c r="D41" s="36"/>
      <c r="E41" s="36"/>
      <c r="F41" s="36"/>
      <c r="G41" s="36"/>
      <c r="H41" s="40"/>
      <c r="I41" s="40"/>
      <c r="J41" s="40"/>
      <c r="K41" s="40"/>
      <c r="L41" s="40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62"/>
      <c r="Y41" s="38"/>
      <c r="Z41" s="38"/>
      <c r="AA41" s="38"/>
      <c r="AB41" s="38"/>
      <c r="AC41" s="35" t="s">
        <v>41</v>
      </c>
      <c r="AD41" s="4"/>
    </row>
    <row r="42" spans="1:30" ht="15.7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63"/>
      <c r="Y42" s="44"/>
      <c r="Z42" s="44"/>
      <c r="AA42" s="44"/>
      <c r="AB42" s="34"/>
      <c r="AC42" s="35"/>
      <c r="AD42" s="12"/>
    </row>
    <row r="43" spans="1:30" ht="9.75" customHeight="1">
      <c r="A43" s="28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43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53"/>
      <c r="Y43" s="16"/>
      <c r="Z43" s="16"/>
      <c r="AA43" s="16"/>
      <c r="AB43" s="38"/>
      <c r="AC43" s="16"/>
      <c r="AD43" s="13"/>
    </row>
    <row r="44" spans="1:30" ht="15.75" customHeight="1">
      <c r="A44" s="65" t="s">
        <v>58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43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53"/>
      <c r="Y44" s="16"/>
      <c r="Z44" s="16"/>
      <c r="AA44" s="16"/>
      <c r="AB44" s="38"/>
      <c r="AC44" s="16"/>
      <c r="AD44" s="13"/>
    </row>
    <row r="45" spans="1:30" ht="16.5" customHeight="1">
      <c r="A45" s="65" t="s">
        <v>59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43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53"/>
      <c r="Y45" s="16"/>
      <c r="Z45" s="16"/>
      <c r="AA45" s="16"/>
      <c r="AB45" s="38"/>
      <c r="AC45" s="16"/>
      <c r="AD45" s="13"/>
    </row>
    <row r="46" spans="1:30" ht="13.5" customHeight="1">
      <c r="A46" s="66" t="s">
        <v>53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43"/>
      <c r="N46" s="16"/>
      <c r="O46" s="16"/>
      <c r="P46" s="16"/>
      <c r="Q46" s="16"/>
      <c r="R46" s="16"/>
      <c r="S46" s="16"/>
      <c r="T46" s="16"/>
      <c r="V46" s="16"/>
      <c r="W46" s="16"/>
      <c r="X46" s="53"/>
      <c r="Y46" s="16"/>
      <c r="Z46" s="16"/>
      <c r="AA46" s="16"/>
      <c r="AB46" s="38"/>
      <c r="AC46" s="16"/>
      <c r="AD46" s="13"/>
    </row>
    <row r="47" spans="1:30" ht="15.75">
      <c r="A47" s="66" t="s">
        <v>53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43"/>
      <c r="N47" s="16"/>
      <c r="O47" s="16"/>
      <c r="P47" s="16"/>
      <c r="Q47" s="16"/>
      <c r="R47" s="16"/>
      <c r="S47" s="16"/>
      <c r="T47" s="16"/>
      <c r="V47" s="16"/>
      <c r="W47" s="16"/>
      <c r="X47" s="53"/>
      <c r="Y47" s="16"/>
      <c r="Z47" s="16"/>
      <c r="AA47" s="16"/>
      <c r="AB47" s="38"/>
      <c r="AC47" s="19"/>
      <c r="AD47" s="13"/>
    </row>
    <row r="48" spans="1:30" ht="15.75">
      <c r="A48" s="6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43"/>
      <c r="N48" s="16"/>
      <c r="O48" s="16"/>
      <c r="P48" s="16"/>
      <c r="Q48" s="16"/>
      <c r="R48" s="16"/>
      <c r="S48" s="16"/>
      <c r="T48" s="16"/>
      <c r="V48" s="16"/>
      <c r="W48" s="16"/>
      <c r="X48" s="53"/>
      <c r="Y48" s="16"/>
      <c r="Z48" s="16"/>
      <c r="AA48" s="16"/>
      <c r="AB48" s="38"/>
      <c r="AC48" s="16"/>
      <c r="AD48" s="13"/>
    </row>
    <row r="49" spans="1:30" ht="15">
      <c r="A49" s="67" t="s">
        <v>42</v>
      </c>
      <c r="B49" s="1"/>
      <c r="C49" s="1"/>
      <c r="D49" s="1"/>
      <c r="E49" s="1"/>
      <c r="F49" s="1"/>
      <c r="G49" s="1"/>
      <c r="H49" s="1"/>
      <c r="I49" s="1"/>
      <c r="J49" s="2"/>
      <c r="K49" s="1"/>
      <c r="L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64"/>
      <c r="Y49" s="1"/>
      <c r="Z49" s="1"/>
      <c r="AA49" s="1"/>
      <c r="AB49" s="13"/>
      <c r="AD49" s="13"/>
    </row>
    <row r="50" spans="1:30" ht="15">
      <c r="A50" s="67" t="s">
        <v>43</v>
      </c>
      <c r="B50" s="1"/>
      <c r="C50" s="1"/>
      <c r="D50" s="1"/>
      <c r="E50" s="1"/>
      <c r="F50" s="1"/>
      <c r="G50" s="1"/>
      <c r="H50" s="1"/>
      <c r="I50" s="1"/>
      <c r="J50" s="14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64"/>
      <c r="Y50" s="1"/>
      <c r="Z50" s="1"/>
      <c r="AA50" s="1"/>
      <c r="AB50" s="13"/>
      <c r="AD50" s="13"/>
    </row>
    <row r="51" ht="12.75">
      <c r="A51" s="1"/>
    </row>
    <row r="52" ht="15">
      <c r="A52" s="68" t="s">
        <v>60</v>
      </c>
    </row>
    <row r="53" ht="15">
      <c r="A53" s="68" t="s">
        <v>51</v>
      </c>
    </row>
    <row r="54" ht="15">
      <c r="A54" s="71" t="s">
        <v>52</v>
      </c>
    </row>
  </sheetData>
  <printOptions horizontalCentered="1" verticalCentered="1"/>
  <pageMargins left="0.2" right="0.21" top="0.984251968503937" bottom="0.984251968503937" header="0" footer="0"/>
  <pageSetup fitToHeight="1" fitToWidth="1" horizontalDpi="300" verticalDpi="3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İŞLETMECİ KİT'LERİN KAR/ZARAR DURUMU (CARİ FİYATLARLA) </dc:title>
  <dc:subject/>
  <dc:creator/>
  <cp:keywords/>
  <dc:description/>
  <cp:lastModifiedBy>User</cp:lastModifiedBy>
  <cp:lastPrinted>2006-12-05T14:29:49Z</cp:lastPrinted>
  <dcterms:created xsi:type="dcterms:W3CDTF">1997-09-29T08:19:45Z</dcterms:created>
  <dcterms:modified xsi:type="dcterms:W3CDTF">2007-02-23T11:07:05Z</dcterms:modified>
  <cp:category/>
  <cp:version/>
  <cp:contentType/>
  <cp:contentStatus/>
</cp:coreProperties>
</file>